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<sst xmlns="http://schemas.openxmlformats.org/spreadsheetml/2006/main" count="84" uniqueCount="60">
  <si>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序号</t>
  </si>
  <si>
    <t>学科</t>
  </si>
  <si>
    <t>学号</t>
  </si>
  <si>
    <t>姓名</t>
  </si>
  <si>
    <t>课程学习成绩分</t>
  </si>
  <si>
    <t>课程学习成绩分50%</t>
  </si>
  <si>
    <t>论文开题成绩分</t>
  </si>
  <si>
    <t>论文开题成绩分20%</t>
  </si>
  <si>
    <t>科研综合表现分</t>
  </si>
  <si>
    <t>科研综合表现分20%</t>
  </si>
  <si>
    <t>导师评价分</t>
  </si>
  <si>
    <t>导师评价分5%</t>
  </si>
  <si>
    <t>德育综合表现分</t>
  </si>
  <si>
    <t>德育综合表现分5%</t>
  </si>
  <si>
    <t>奖学金评定总分</t>
  </si>
  <si>
    <t>奖学金等级</t>
  </si>
  <si>
    <t>二等</t>
  </si>
  <si>
    <t>三等</t>
  </si>
  <si>
    <t>一等</t>
  </si>
  <si>
    <t>三等</t>
  </si>
  <si>
    <t>会计专硕</t>
  </si>
  <si>
    <t>18S110173</t>
  </si>
  <si>
    <t>刘大玲</t>
  </si>
  <si>
    <t>18S110168</t>
  </si>
  <si>
    <t>郭晓烨</t>
  </si>
  <si>
    <t>18S110177</t>
  </si>
  <si>
    <t>孙铭涵</t>
  </si>
  <si>
    <t>18S110164</t>
  </si>
  <si>
    <t>何超男</t>
  </si>
  <si>
    <t>18S110171</t>
  </si>
  <si>
    <t>凌晨鹤</t>
  </si>
  <si>
    <t>18S110166</t>
  </si>
  <si>
    <t>秦怀民</t>
  </si>
  <si>
    <t>18S110172</t>
  </si>
  <si>
    <t>李鑫</t>
  </si>
  <si>
    <t>18S110163</t>
  </si>
  <si>
    <t>范雯一</t>
  </si>
  <si>
    <t>18S110169</t>
  </si>
  <si>
    <t>宋子明</t>
  </si>
  <si>
    <t>18S110167</t>
  </si>
  <si>
    <t>赵嘉</t>
  </si>
  <si>
    <t>18S110165</t>
  </si>
  <si>
    <t>王子西</t>
  </si>
  <si>
    <t>二等</t>
  </si>
  <si>
    <t>会计专硕</t>
  </si>
  <si>
    <t>18S110174</t>
  </si>
  <si>
    <t>彭方玢</t>
  </si>
  <si>
    <t>二等</t>
  </si>
  <si>
    <t>会计专硕</t>
  </si>
  <si>
    <t>18S110170</t>
  </si>
  <si>
    <t>文玉婷</t>
  </si>
  <si>
    <t>18S110176</t>
  </si>
  <si>
    <t>王惠莹</t>
  </si>
  <si>
    <t>18S110175</t>
  </si>
  <si>
    <t>张雨时</t>
  </si>
  <si>
    <t>18S110179</t>
  </si>
  <si>
    <t>关一鸣</t>
  </si>
  <si>
    <t>会计专硕</t>
  </si>
  <si>
    <t>18S110178</t>
  </si>
  <si>
    <t>冉梦诗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</si>
</sst>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176" fontId="20" fillId="8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176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176" fontId="42" fillId="0" borderId="10" xfId="0" applyNumberFormat="1" applyFont="1" applyBorder="1" applyAlignment="1">
      <alignment horizontal="center"/>
    </xf>
    <xf numFmtId="177" fontId="20" fillId="0" borderId="11" xfId="0" applyNumberFormat="1" applyFont="1" applyBorder="1" applyAlignment="1">
      <alignment horizontal="center" vertical="center" wrapText="1"/>
    </xf>
    <xf numFmtId="177" fontId="20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77" fontId="20" fillId="0" borderId="0" xfId="0" applyNumberFormat="1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Border="1" applyAlignment="1">
      <alignment horizontal="center" vertical="center" wrapText="1"/>
    </xf>
    <xf numFmtId="176" fontId="41" fillId="0" borderId="0" xfId="0" applyNumberFormat="1" applyFont="1" applyBorder="1" applyAlignment="1">
      <alignment horizontal="center" vertical="center" wrapText="1"/>
    </xf>
    <xf numFmtId="176" fontId="20" fillId="33" borderId="0" xfId="0" applyNumberFormat="1" applyFont="1" applyFill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177" fontId="4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2" sqref="A2:IV15"/>
    </sheetView>
  </sheetViews>
  <sheetFormatPr defaultColWidth="10.00390625" defaultRowHeight="15"/>
  <cols>
    <col min="1" max="1" width="5.00390625" style="28" customWidth="1"/>
    <col min="2" max="2" width="28.28125" style="29" customWidth="1"/>
    <col min="3" max="3" width="10.8515625" style="29" customWidth="1"/>
    <col min="4" max="4" width="7.7109375" style="30" customWidth="1"/>
    <col min="5" max="6" width="7.7109375" style="31" customWidth="1"/>
    <col min="7" max="7" width="8.00390625" style="32" customWidth="1"/>
    <col min="8" max="8" width="8.00390625" style="31" customWidth="1"/>
    <col min="9" max="9" width="8.28125" style="22" customWidth="1"/>
    <col min="10" max="10" width="9.28125" style="11" customWidth="1"/>
    <col min="11" max="11" width="8.140625" style="33" customWidth="1"/>
    <col min="12" max="12" width="6.8515625" style="31" customWidth="1"/>
    <col min="13" max="13" width="5.8515625" style="11" customWidth="1"/>
    <col min="14" max="14" width="5.421875" style="11" customWidth="1"/>
    <col min="15" max="15" width="8.00390625" style="22" customWidth="1"/>
    <col min="16" max="16" width="8.421875" style="22" customWidth="1"/>
    <col min="17" max="17" width="12.7109375" style="11" customWidth="1"/>
    <col min="18" max="16384" width="10.00390625" style="11" customWidth="1"/>
  </cols>
  <sheetData>
    <row r="1" spans="1:17" ht="46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5" t="s">
        <v>7</v>
      </c>
      <c r="I1" s="7" t="s">
        <v>8</v>
      </c>
      <c r="J1" s="8" t="s">
        <v>9</v>
      </c>
      <c r="K1" s="9" t="s">
        <v>10</v>
      </c>
      <c r="L1" s="5" t="s">
        <v>11</v>
      </c>
      <c r="M1" s="10" t="s">
        <v>12</v>
      </c>
      <c r="N1" s="8" t="s">
        <v>13</v>
      </c>
      <c r="O1" s="7" t="s">
        <v>14</v>
      </c>
      <c r="P1" s="7" t="s">
        <v>15</v>
      </c>
      <c r="Q1" s="10"/>
    </row>
    <row r="2" spans="1:17" ht="15">
      <c r="A2" s="12">
        <v>1</v>
      </c>
      <c r="B2" s="18" t="s">
        <v>20</v>
      </c>
      <c r="C2" s="20" t="s">
        <v>21</v>
      </c>
      <c r="D2" s="19" t="s">
        <v>22</v>
      </c>
      <c r="E2" s="14">
        <v>91.0729065387506</v>
      </c>
      <c r="F2" s="14">
        <f>E2*50%</f>
        <v>45.5364532693753</v>
      </c>
      <c r="G2" s="14">
        <v>87.12</v>
      </c>
      <c r="H2" s="14">
        <f>G2*20%</f>
        <v>17.424000000000003</v>
      </c>
      <c r="I2" s="13"/>
      <c r="J2" s="13"/>
      <c r="K2" s="14">
        <v>95.33333333333333</v>
      </c>
      <c r="L2" s="14">
        <f>K2*5%</f>
        <v>4.766666666666667</v>
      </c>
      <c r="M2" s="23">
        <v>4</v>
      </c>
      <c r="N2" s="15">
        <f>M2*5%</f>
        <v>0.2</v>
      </c>
      <c r="O2" s="16">
        <f>F2+H2+J2+L2+N2</f>
        <v>67.92711993604198</v>
      </c>
      <c r="P2" s="17" t="s">
        <v>18</v>
      </c>
      <c r="Q2" s="24"/>
    </row>
    <row r="3" spans="1:17" ht="15">
      <c r="A3" s="12">
        <v>2</v>
      </c>
      <c r="B3" s="18" t="s">
        <v>20</v>
      </c>
      <c r="C3" s="19" t="s">
        <v>23</v>
      </c>
      <c r="D3" s="19" t="s">
        <v>24</v>
      </c>
      <c r="E3" s="14">
        <v>92.6865284646357</v>
      </c>
      <c r="F3" s="14">
        <f>E3*50%</f>
        <v>46.34326423231785</v>
      </c>
      <c r="G3" s="14">
        <v>81.94666666666666</v>
      </c>
      <c r="H3" s="14">
        <f>G3*20%</f>
        <v>16.389333333333333</v>
      </c>
      <c r="I3" s="13"/>
      <c r="J3" s="13"/>
      <c r="K3" s="14">
        <v>95</v>
      </c>
      <c r="L3" s="14">
        <f>K3*5%</f>
        <v>4.75</v>
      </c>
      <c r="M3" s="23">
        <v>4</v>
      </c>
      <c r="N3" s="15">
        <f>M3*5%</f>
        <v>0.2</v>
      </c>
      <c r="O3" s="16">
        <f>F3+H3+J3+L3+N3</f>
        <v>67.6825975656512</v>
      </c>
      <c r="P3" s="17" t="s">
        <v>18</v>
      </c>
      <c r="Q3" s="16"/>
    </row>
    <row r="4" spans="1:17" ht="15">
      <c r="A4" s="12">
        <v>3</v>
      </c>
      <c r="B4" s="18" t="s">
        <v>20</v>
      </c>
      <c r="C4" s="20" t="s">
        <v>25</v>
      </c>
      <c r="D4" s="19" t="s">
        <v>26</v>
      </c>
      <c r="E4" s="14">
        <v>91.2085892239052</v>
      </c>
      <c r="F4" s="14">
        <f>E4*50%</f>
        <v>45.6042946119526</v>
      </c>
      <c r="G4" s="14">
        <v>83.75333333333333</v>
      </c>
      <c r="H4" s="14">
        <f>G4*20%</f>
        <v>16.750666666666667</v>
      </c>
      <c r="I4" s="13"/>
      <c r="J4" s="13"/>
      <c r="K4" s="14">
        <v>98.66666666666667</v>
      </c>
      <c r="L4" s="14">
        <f>K4*5%</f>
        <v>4.933333333333334</v>
      </c>
      <c r="M4" s="23">
        <v>3</v>
      </c>
      <c r="N4" s="15">
        <f>M4*5%</f>
        <v>0.15000000000000002</v>
      </c>
      <c r="O4" s="16">
        <f>F4+H4+J4+L4+N4</f>
        <v>67.4382946119526</v>
      </c>
      <c r="P4" s="17" t="s">
        <v>18</v>
      </c>
      <c r="Q4" s="24"/>
    </row>
    <row r="5" spans="1:17" ht="15">
      <c r="A5" s="12">
        <v>4</v>
      </c>
      <c r="B5" s="18" t="s">
        <v>20</v>
      </c>
      <c r="C5" s="19" t="s">
        <v>27</v>
      </c>
      <c r="D5" s="19" t="s">
        <v>28</v>
      </c>
      <c r="E5" s="14">
        <v>90.3157787195027</v>
      </c>
      <c r="F5" s="14">
        <f>E5*50%</f>
        <v>45.15788935975135</v>
      </c>
      <c r="G5" s="14">
        <v>85.08666666666669</v>
      </c>
      <c r="H5" s="14">
        <f>G5*20%</f>
        <v>17.017333333333337</v>
      </c>
      <c r="I5" s="13"/>
      <c r="J5" s="13"/>
      <c r="K5" s="14">
        <v>95</v>
      </c>
      <c r="L5" s="14">
        <f>K5*5%</f>
        <v>4.75</v>
      </c>
      <c r="M5" s="23">
        <v>4</v>
      </c>
      <c r="N5" s="15">
        <f>M5*5%</f>
        <v>0.2</v>
      </c>
      <c r="O5" s="16">
        <f>F5+H5+J5+L5+N5</f>
        <v>67.1252226930847</v>
      </c>
      <c r="P5" s="17" t="s">
        <v>18</v>
      </c>
      <c r="Q5" s="16"/>
    </row>
    <row r="6" spans="1:17" ht="15">
      <c r="A6" s="12">
        <v>5</v>
      </c>
      <c r="B6" s="18" t="s">
        <v>20</v>
      </c>
      <c r="C6" s="20" t="s">
        <v>29</v>
      </c>
      <c r="D6" s="19" t="s">
        <v>30</v>
      </c>
      <c r="E6" s="14">
        <v>90.6781546020987</v>
      </c>
      <c r="F6" s="14">
        <f>E6*50%</f>
        <v>45.33907730104935</v>
      </c>
      <c r="G6" s="14">
        <v>81.74666666666666</v>
      </c>
      <c r="H6" s="14">
        <f>G6*20%</f>
        <v>16.34933333333333</v>
      </c>
      <c r="I6" s="13"/>
      <c r="J6" s="13"/>
      <c r="K6" s="14">
        <v>98</v>
      </c>
      <c r="L6" s="14">
        <f>K6*5%</f>
        <v>4.9</v>
      </c>
      <c r="M6" s="23">
        <v>4</v>
      </c>
      <c r="N6" s="15">
        <f>M6*5%</f>
        <v>0.2</v>
      </c>
      <c r="O6" s="16">
        <f>F6+H6+J6+L6+N6</f>
        <v>66.78841063438269</v>
      </c>
      <c r="P6" s="17" t="s">
        <v>18</v>
      </c>
      <c r="Q6" s="16"/>
    </row>
    <row r="7" spans="1:17" ht="15">
      <c r="A7" s="12">
        <v>6</v>
      </c>
      <c r="B7" s="18" t="s">
        <v>20</v>
      </c>
      <c r="C7" s="19" t="s">
        <v>31</v>
      </c>
      <c r="D7" s="19" t="s">
        <v>32</v>
      </c>
      <c r="E7" s="14">
        <v>91.2982049316508</v>
      </c>
      <c r="F7" s="14">
        <f>E7*50%</f>
        <v>45.6491024658254</v>
      </c>
      <c r="G7" s="14">
        <v>79.27999999999999</v>
      </c>
      <c r="H7" s="14">
        <f>G7*20%</f>
        <v>15.855999999999998</v>
      </c>
      <c r="I7" s="13"/>
      <c r="J7" s="13"/>
      <c r="K7" s="14">
        <v>98</v>
      </c>
      <c r="L7" s="14">
        <f>K7*5%</f>
        <v>4.9</v>
      </c>
      <c r="M7" s="23">
        <v>3</v>
      </c>
      <c r="N7" s="15">
        <f>M7*5%</f>
        <v>0.15000000000000002</v>
      </c>
      <c r="O7" s="16">
        <f>F7+H7+J7+L7+N7</f>
        <v>66.55510246582541</v>
      </c>
      <c r="P7" s="17" t="s">
        <v>18</v>
      </c>
      <c r="Q7" s="16"/>
    </row>
    <row r="8" spans="1:17" ht="15">
      <c r="A8" s="12">
        <v>7</v>
      </c>
      <c r="B8" s="18" t="s">
        <v>20</v>
      </c>
      <c r="C8" s="20" t="s">
        <v>33</v>
      </c>
      <c r="D8" s="19" t="s">
        <v>34</v>
      </c>
      <c r="E8" s="14">
        <v>90.2726130598293</v>
      </c>
      <c r="F8" s="14">
        <f>E8*50%</f>
        <v>45.13630652991465</v>
      </c>
      <c r="G8" s="14">
        <v>81.44666666666666</v>
      </c>
      <c r="H8" s="14">
        <f>G8*20%</f>
        <v>16.28933333333333</v>
      </c>
      <c r="I8" s="13"/>
      <c r="J8" s="13"/>
      <c r="K8" s="14">
        <v>98</v>
      </c>
      <c r="L8" s="14">
        <f>K8*5%</f>
        <v>4.9</v>
      </c>
      <c r="M8" s="23">
        <v>4</v>
      </c>
      <c r="N8" s="15">
        <f>M8*5%</f>
        <v>0.2</v>
      </c>
      <c r="O8" s="16">
        <f>F8+H8+J8+L8+N8</f>
        <v>66.52563986324799</v>
      </c>
      <c r="P8" s="17" t="s">
        <v>18</v>
      </c>
      <c r="Q8" s="16"/>
    </row>
    <row r="9" spans="1:17" ht="15">
      <c r="A9" s="12">
        <v>8</v>
      </c>
      <c r="B9" s="18" t="s">
        <v>20</v>
      </c>
      <c r="C9" s="19" t="s">
        <v>35</v>
      </c>
      <c r="D9" s="19" t="s">
        <v>36</v>
      </c>
      <c r="E9" s="14">
        <v>87.7311233146703</v>
      </c>
      <c r="F9" s="14">
        <f>E9*50%</f>
        <v>43.86556165733515</v>
      </c>
      <c r="G9" s="14">
        <v>85.58666666666667</v>
      </c>
      <c r="H9" s="14">
        <f>G9*20%</f>
        <v>17.117333333333335</v>
      </c>
      <c r="I9" s="13"/>
      <c r="J9" s="13"/>
      <c r="K9" s="14">
        <v>98.66666666666667</v>
      </c>
      <c r="L9" s="14">
        <f>K9*5%</f>
        <v>4.933333333333334</v>
      </c>
      <c r="M9" s="23">
        <v>4</v>
      </c>
      <c r="N9" s="15">
        <f>M9*5%</f>
        <v>0.2</v>
      </c>
      <c r="O9" s="16">
        <f>F9+H9+J9+L9+N9</f>
        <v>66.11622832400182</v>
      </c>
      <c r="P9" s="17" t="s">
        <v>16</v>
      </c>
      <c r="Q9" s="16"/>
    </row>
    <row r="10" spans="1:17" ht="15">
      <c r="A10" s="12">
        <v>9</v>
      </c>
      <c r="B10" s="18" t="s">
        <v>20</v>
      </c>
      <c r="C10" s="19" t="s">
        <v>37</v>
      </c>
      <c r="D10" s="19" t="s">
        <v>38</v>
      </c>
      <c r="E10" s="14">
        <v>88.9515655258897</v>
      </c>
      <c r="F10" s="14">
        <f>E10*50%</f>
        <v>44.47578276294485</v>
      </c>
      <c r="G10" s="14">
        <v>80.74666666666667</v>
      </c>
      <c r="H10" s="14">
        <f>G10*20%</f>
        <v>16.149333333333335</v>
      </c>
      <c r="I10" s="13"/>
      <c r="J10" s="13"/>
      <c r="K10" s="14">
        <v>98.33333333333333</v>
      </c>
      <c r="L10" s="14">
        <f>K10*5%</f>
        <v>4.916666666666667</v>
      </c>
      <c r="M10" s="25">
        <v>3</v>
      </c>
      <c r="N10" s="15">
        <f>M10*5%</f>
        <v>0.15000000000000002</v>
      </c>
      <c r="O10" s="16">
        <f>F10+H10+J10+L10+N10</f>
        <v>65.69178276294487</v>
      </c>
      <c r="P10" s="17" t="s">
        <v>16</v>
      </c>
      <c r="Q10" s="16"/>
    </row>
    <row r="11" spans="1:17" ht="15">
      <c r="A11" s="12">
        <v>10</v>
      </c>
      <c r="B11" s="18" t="s">
        <v>20</v>
      </c>
      <c r="C11" s="19" t="s">
        <v>39</v>
      </c>
      <c r="D11" s="19" t="s">
        <v>40</v>
      </c>
      <c r="E11" s="14">
        <v>87.4730757863467</v>
      </c>
      <c r="F11" s="14">
        <f>E11*50%</f>
        <v>43.73653789317335</v>
      </c>
      <c r="G11" s="14">
        <v>81.01333333333334</v>
      </c>
      <c r="H11" s="14">
        <f>G11*20%</f>
        <v>16.20266666666667</v>
      </c>
      <c r="I11" s="13"/>
      <c r="J11" s="13"/>
      <c r="K11" s="14">
        <v>98</v>
      </c>
      <c r="L11" s="14">
        <f>K11*5%</f>
        <v>4.9</v>
      </c>
      <c r="M11" s="23">
        <v>4</v>
      </c>
      <c r="N11" s="15">
        <f>M11*5%</f>
        <v>0.2</v>
      </c>
      <c r="O11" s="16">
        <f>F11+H11+J11+L11+N11</f>
        <v>65.03920455984003</v>
      </c>
      <c r="P11" s="17" t="s">
        <v>16</v>
      </c>
      <c r="Q11" s="16"/>
    </row>
    <row r="12" spans="1:17" ht="15">
      <c r="A12" s="12">
        <v>11</v>
      </c>
      <c r="B12" s="18" t="s">
        <v>20</v>
      </c>
      <c r="C12" s="19" t="s">
        <v>41</v>
      </c>
      <c r="D12" s="19" t="s">
        <v>42</v>
      </c>
      <c r="E12" s="14">
        <v>88.8184602627454</v>
      </c>
      <c r="F12" s="14">
        <f>E12*50%</f>
        <v>44.4092301313727</v>
      </c>
      <c r="G12" s="14">
        <v>77.25333333333334</v>
      </c>
      <c r="H12" s="14">
        <f>G12*20%</f>
        <v>15.45066666666667</v>
      </c>
      <c r="I12" s="13"/>
      <c r="J12" s="13"/>
      <c r="K12" s="14">
        <v>96.66666666666667</v>
      </c>
      <c r="L12" s="14">
        <f>K12*5%</f>
        <v>4.833333333333334</v>
      </c>
      <c r="M12" s="23">
        <v>4</v>
      </c>
      <c r="N12" s="15">
        <f>M12*5%</f>
        <v>0.2</v>
      </c>
      <c r="O12" s="16">
        <f>F12+H12+J12+L12+N12</f>
        <v>64.8932301313727</v>
      </c>
      <c r="P12" s="17" t="s">
        <v>43</v>
      </c>
      <c r="Q12" s="16"/>
    </row>
    <row r="13" spans="1:17" ht="15">
      <c r="A13" s="12">
        <v>12</v>
      </c>
      <c r="B13" s="18" t="s">
        <v>44</v>
      </c>
      <c r="C13" s="20" t="s">
        <v>45</v>
      </c>
      <c r="D13" s="19" t="s">
        <v>46</v>
      </c>
      <c r="E13" s="14">
        <v>87.5507837421085</v>
      </c>
      <c r="F13" s="14">
        <f>E13*50%</f>
        <v>43.77539187105425</v>
      </c>
      <c r="G13" s="14">
        <v>79.74666666666666</v>
      </c>
      <c r="H13" s="14">
        <f>G13*20%</f>
        <v>15.949333333333332</v>
      </c>
      <c r="I13" s="13"/>
      <c r="J13" s="13"/>
      <c r="K13" s="14">
        <v>98</v>
      </c>
      <c r="L13" s="14">
        <f>K13*5%</f>
        <v>4.9</v>
      </c>
      <c r="M13" s="23">
        <v>4</v>
      </c>
      <c r="N13" s="15">
        <f>M13*5%</f>
        <v>0.2</v>
      </c>
      <c r="O13" s="16">
        <f>F13+H13+J13+L13+N13</f>
        <v>64.82472520438759</v>
      </c>
      <c r="P13" s="17" t="s">
        <v>47</v>
      </c>
      <c r="Q13" s="24"/>
    </row>
    <row r="14" spans="1:17" ht="15">
      <c r="A14" s="12">
        <v>13</v>
      </c>
      <c r="B14" s="18" t="s">
        <v>48</v>
      </c>
      <c r="C14" s="19" t="s">
        <v>49</v>
      </c>
      <c r="D14" s="19" t="s">
        <v>50</v>
      </c>
      <c r="E14" s="14">
        <v>86.1612929513469</v>
      </c>
      <c r="F14" s="14">
        <f>E14*50%</f>
        <v>43.08064647567345</v>
      </c>
      <c r="G14" s="14">
        <v>82.45333333333333</v>
      </c>
      <c r="H14" s="14">
        <f>G14*20%</f>
        <v>16.490666666666666</v>
      </c>
      <c r="I14" s="13"/>
      <c r="J14" s="13"/>
      <c r="K14" s="14">
        <v>86.66666666666667</v>
      </c>
      <c r="L14" s="14">
        <f>K14*5%</f>
        <v>4.333333333333334</v>
      </c>
      <c r="M14" s="23">
        <v>3</v>
      </c>
      <c r="N14" s="15">
        <f>M14*5%</f>
        <v>0.15000000000000002</v>
      </c>
      <c r="O14" s="16">
        <f>F14+H14+J14+L14+N14</f>
        <v>64.05464647567345</v>
      </c>
      <c r="P14" s="17" t="s">
        <v>16</v>
      </c>
      <c r="Q14" s="16"/>
    </row>
    <row r="15" spans="1:17" ht="15">
      <c r="A15" s="12">
        <v>14</v>
      </c>
      <c r="B15" s="18" t="s">
        <v>20</v>
      </c>
      <c r="C15" s="20" t="s">
        <v>51</v>
      </c>
      <c r="D15" s="19" t="s">
        <v>52</v>
      </c>
      <c r="E15" s="14">
        <v>85.8175292619689</v>
      </c>
      <c r="F15" s="14">
        <f>E15*50%</f>
        <v>42.90876463098445</v>
      </c>
      <c r="G15" s="14">
        <v>80.81333333333333</v>
      </c>
      <c r="H15" s="14">
        <f>G15*20%</f>
        <v>16.162666666666667</v>
      </c>
      <c r="I15" s="13"/>
      <c r="J15" s="13"/>
      <c r="K15" s="14">
        <v>95</v>
      </c>
      <c r="L15" s="14">
        <f>K15*5%</f>
        <v>4.75</v>
      </c>
      <c r="M15" s="23">
        <v>3</v>
      </c>
      <c r="N15" s="15">
        <f>M15*5%</f>
        <v>0.15000000000000002</v>
      </c>
      <c r="O15" s="16">
        <f>F15+H15+J15+L15+N15</f>
        <v>63.971431297651115</v>
      </c>
      <c r="P15" s="17" t="s">
        <v>16</v>
      </c>
      <c r="Q15" s="24"/>
    </row>
    <row r="16" spans="1:17" ht="15">
      <c r="A16" s="12">
        <v>15</v>
      </c>
      <c r="B16" s="18" t="s">
        <v>20</v>
      </c>
      <c r="C16" s="20" t="s">
        <v>53</v>
      </c>
      <c r="D16" s="19" t="s">
        <v>54</v>
      </c>
      <c r="E16" s="14">
        <v>85.2773758691291</v>
      </c>
      <c r="F16" s="14">
        <f>E16*50%</f>
        <v>42.63868793456455</v>
      </c>
      <c r="G16" s="14">
        <v>73.48666666666666</v>
      </c>
      <c r="H16" s="14">
        <f>G16*20%</f>
        <v>14.697333333333333</v>
      </c>
      <c r="I16" s="13"/>
      <c r="J16" s="13"/>
      <c r="K16" s="14">
        <v>95</v>
      </c>
      <c r="L16" s="14">
        <f>K16*5%</f>
        <v>4.75</v>
      </c>
      <c r="M16" s="23">
        <v>4</v>
      </c>
      <c r="N16" s="15">
        <f>M16*5%</f>
        <v>0.2</v>
      </c>
      <c r="O16" s="16">
        <f>F16+H16+J16+L16+N16</f>
        <v>62.28602126789789</v>
      </c>
      <c r="P16" s="17" t="s">
        <v>17</v>
      </c>
      <c r="Q16" s="24"/>
    </row>
    <row r="17" spans="1:17" ht="15">
      <c r="A17" s="12">
        <v>16</v>
      </c>
      <c r="B17" s="18" t="s">
        <v>20</v>
      </c>
      <c r="C17" s="20" t="s">
        <v>55</v>
      </c>
      <c r="D17" s="19" t="s">
        <v>56</v>
      </c>
      <c r="E17" s="14">
        <v>81.8760347571703</v>
      </c>
      <c r="F17" s="14">
        <f>E17*50%</f>
        <v>40.93801737858515</v>
      </c>
      <c r="G17" s="14">
        <v>78.98</v>
      </c>
      <c r="H17" s="14">
        <f>G17*20%</f>
        <v>15.796000000000001</v>
      </c>
      <c r="I17" s="13"/>
      <c r="J17" s="13"/>
      <c r="K17" s="14">
        <v>95</v>
      </c>
      <c r="L17" s="14">
        <f>K17*5%</f>
        <v>4.75</v>
      </c>
      <c r="M17" s="23">
        <v>3</v>
      </c>
      <c r="N17" s="15">
        <f>M17*5%</f>
        <v>0.15000000000000002</v>
      </c>
      <c r="O17" s="16">
        <f>F17+H17+J17+L17+N17</f>
        <v>61.63401737858515</v>
      </c>
      <c r="P17" s="17" t="s">
        <v>19</v>
      </c>
      <c r="Q17" s="26"/>
    </row>
    <row r="18" spans="1:17" ht="15">
      <c r="A18" s="12">
        <v>17</v>
      </c>
      <c r="B18" s="18" t="s">
        <v>57</v>
      </c>
      <c r="C18" s="20" t="s">
        <v>58</v>
      </c>
      <c r="D18" s="19" t="s">
        <v>59</v>
      </c>
      <c r="E18" s="14">
        <v>84.0954819701122</v>
      </c>
      <c r="F18" s="14">
        <f>E18*50%</f>
        <v>42.0477409850561</v>
      </c>
      <c r="G18" s="14">
        <v>70.38666666666667</v>
      </c>
      <c r="H18" s="14">
        <f>G18*20%</f>
        <v>14.077333333333335</v>
      </c>
      <c r="I18" s="13"/>
      <c r="J18" s="13"/>
      <c r="K18" s="14">
        <v>95</v>
      </c>
      <c r="L18" s="14">
        <f>K18*5%</f>
        <v>4.75</v>
      </c>
      <c r="M18" s="23">
        <v>3</v>
      </c>
      <c r="N18" s="15">
        <f>M18*5%</f>
        <v>0.15000000000000002</v>
      </c>
      <c r="O18" s="16">
        <f>F18+H18+J18+L18+N18</f>
        <v>61.025074318389436</v>
      </c>
      <c r="P18" s="17" t="s">
        <v>19</v>
      </c>
      <c r="Q18" s="27"/>
    </row>
    <row r="19" ht="15">
      <c r="Q19" s="34"/>
    </row>
    <row r="20" ht="15">
      <c r="Q20" s="34"/>
    </row>
    <row r="21" ht="15">
      <c r="Q21" s="34"/>
    </row>
    <row r="22" ht="15">
      <c r="Q22" s="21"/>
    </row>
    <row r="23" ht="15">
      <c r="Q23" s="35"/>
    </row>
    <row r="24" ht="15">
      <c r="Q24" s="21"/>
    </row>
    <row r="25" ht="15">
      <c r="Q25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2019-09-16T04:55:21Z</dcterms:modified>
  <cp:category/>
  <cp:version/>
  <cp:contentType/>
  <cp:contentStatus/>
</cp:coreProperties>
</file>